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65" yWindow="-90" windowWidth="20085" windowHeight="18120" tabRatio="801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7" r:id="rId7"/>
  </sheets>
  <definedNames>
    <definedName name="_xlnm.Print_Area" localSheetId="4">' Račun financiranja-ekonomska'!$A$1:$H$15</definedName>
    <definedName name="_xlnm.Print_Area" localSheetId="5">' Račun financiranja-izvori'!$A$1:$F$10</definedName>
    <definedName name="_xlnm.Print_Area" localSheetId="1">' Račun prihoda i rashoda-ekonom'!$A$1:$H$28</definedName>
    <definedName name="_xlnm.Print_Area" localSheetId="2">' Račun prihoda i rashoda-izvori'!$A$1:$F$19</definedName>
    <definedName name="_xlnm.Print_Area" localSheetId="3">' Račun rashoda-funkcija'!$A$1:$F$9</definedName>
    <definedName name="_xlnm.Print_Area" localSheetId="6">'POSEBNI DIO'!$A$2:$G$21</definedName>
    <definedName name="_xlnm.Print_Area" localSheetId="0">SAŽETAK!$A$1:$J$29</definedName>
  </definedNames>
  <calcPr calcId="145621"/>
</workbook>
</file>

<file path=xl/calcChain.xml><?xml version="1.0" encoding="utf-8"?>
<calcChain xmlns="http://schemas.openxmlformats.org/spreadsheetml/2006/main">
  <c r="E7" i="7" l="1"/>
  <c r="D24" i="7"/>
  <c r="D23" i="7" s="1"/>
  <c r="E24" i="7"/>
  <c r="E23" i="7" s="1"/>
  <c r="F24" i="7"/>
  <c r="F23" i="7" s="1"/>
  <c r="G24" i="7"/>
  <c r="C24" i="7"/>
  <c r="C23" i="7" s="1"/>
  <c r="G23" i="7"/>
  <c r="E20" i="7"/>
  <c r="E19" i="7" s="1"/>
  <c r="F20" i="7"/>
  <c r="F19" i="7" s="1"/>
  <c r="G20" i="7"/>
  <c r="G19" i="7" s="1"/>
  <c r="D20" i="7"/>
  <c r="D19" i="7" s="1"/>
  <c r="E9" i="7"/>
  <c r="E8" i="7" s="1"/>
  <c r="F9" i="7"/>
  <c r="F8" i="7" s="1"/>
  <c r="G9" i="7"/>
  <c r="G8" i="7" s="1"/>
  <c r="D9" i="7"/>
  <c r="D8" i="7" s="1"/>
  <c r="D14" i="7"/>
  <c r="E14" i="7"/>
  <c r="F14" i="7"/>
  <c r="G14" i="7"/>
  <c r="C19" i="7"/>
  <c r="C14" i="7"/>
  <c r="C8" i="7"/>
  <c r="B6" i="10"/>
  <c r="B7" i="10"/>
  <c r="C17" i="9"/>
  <c r="D17" i="9"/>
  <c r="E17" i="9"/>
  <c r="F17" i="9"/>
  <c r="B17" i="9"/>
  <c r="B13" i="9" s="1"/>
  <c r="C14" i="9"/>
  <c r="D14" i="9"/>
  <c r="E14" i="9"/>
  <c r="E13" i="9" s="1"/>
  <c r="F14" i="9"/>
  <c r="B14" i="9"/>
  <c r="D10" i="9"/>
  <c r="E10" i="9"/>
  <c r="F10" i="9"/>
  <c r="C7" i="9"/>
  <c r="D7" i="9"/>
  <c r="E7" i="9"/>
  <c r="F7" i="9"/>
  <c r="B6" i="9"/>
  <c r="B7" i="9"/>
  <c r="C10" i="9"/>
  <c r="B10" i="9"/>
  <c r="D11" i="3"/>
  <c r="H9" i="1"/>
  <c r="I9" i="1"/>
  <c r="J9" i="1"/>
  <c r="F13" i="9" l="1"/>
  <c r="C6" i="9"/>
  <c r="G7" i="7"/>
  <c r="G6" i="7" s="1"/>
  <c r="G5" i="7" s="1"/>
  <c r="F7" i="7"/>
  <c r="F6" i="7" s="1"/>
  <c r="F5" i="7" s="1"/>
  <c r="E6" i="7"/>
  <c r="E5" i="7" s="1"/>
  <c r="D7" i="7"/>
  <c r="D6" i="7" s="1"/>
  <c r="D5" i="7" s="1"/>
  <c r="C7" i="7"/>
  <c r="C6" i="7" s="1"/>
  <c r="C13" i="9"/>
  <c r="D13" i="9"/>
  <c r="F6" i="9"/>
  <c r="E6" i="9"/>
  <c r="D6" i="9"/>
  <c r="F11" i="3" l="1"/>
  <c r="G11" i="3"/>
  <c r="H11" i="3"/>
  <c r="E26" i="3" l="1"/>
  <c r="F26" i="3"/>
  <c r="G26" i="3"/>
  <c r="H26" i="3"/>
  <c r="E22" i="3"/>
  <c r="F22" i="3"/>
  <c r="G22" i="3"/>
  <c r="H22" i="3"/>
  <c r="D26" i="3"/>
  <c r="D22" i="3"/>
  <c r="D15" i="3"/>
  <c r="D10" i="3"/>
  <c r="F10" i="3"/>
  <c r="G10" i="3"/>
  <c r="H10" i="3"/>
  <c r="I14" i="1"/>
  <c r="J14" i="1"/>
  <c r="G26" i="1"/>
  <c r="D21" i="3" l="1"/>
  <c r="H21" i="3"/>
  <c r="G21" i="3"/>
  <c r="F21" i="3"/>
  <c r="E21" i="3"/>
  <c r="I26" i="1" l="1"/>
  <c r="J26" i="1"/>
  <c r="H26" i="1"/>
  <c r="F26" i="1" l="1"/>
  <c r="F14" i="1" l="1"/>
  <c r="F15" i="1" s="1"/>
  <c r="F11" i="1" l="1"/>
  <c r="E6" i="10" l="1"/>
  <c r="D7" i="10"/>
  <c r="D6" i="10" s="1"/>
  <c r="E7" i="10"/>
  <c r="F7" i="10"/>
  <c r="F6" i="10" s="1"/>
  <c r="C7" i="10"/>
  <c r="C6" i="10" s="1"/>
  <c r="E10" i="3"/>
  <c r="H14" i="1"/>
  <c r="G11" i="1" l="1"/>
  <c r="G15" i="1" s="1"/>
  <c r="G14" i="1"/>
  <c r="H11" i="1"/>
  <c r="H15" i="1" s="1"/>
  <c r="I11" i="1"/>
  <c r="I15" i="1" s="1"/>
  <c r="J11" i="1"/>
  <c r="J15" i="1" s="1"/>
  <c r="C5" i="7" l="1"/>
</calcChain>
</file>

<file path=xl/sharedStrings.xml><?xml version="1.0" encoding="utf-8"?>
<sst xmlns="http://schemas.openxmlformats.org/spreadsheetml/2006/main" count="160" uniqueCount="83">
  <si>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</si>
  <si>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</si>
  <si>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</si>
  <si>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</si>
  <si>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</si>
  <si>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</si>
  <si>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</si>
  <si>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</si>
  <si>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</si>
  <si>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</si>
  <si>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</si>
  <si>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</si>
  <si>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</si>
  <si>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</si>
  <si>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</si>
  <si>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</si>
  <si>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</si>
  <si>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</si>
  <si>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</si>
  <si>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</si>
  <si>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</si>
  <si>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</si>
  <si>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</si>
  <si>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</si>
  <si>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</si>
  <si>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</si>
  <si>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</si>
  <si>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</si>
  <si>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</si>
  <si>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Prihodi od prodaje nefinancijske imovine</t>
  </si>
  <si>
    <t>Prihodi od prodaje proizvedene dugotrajne imovine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</si>
  <si>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</si>
  <si>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</si>
  <si>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</si>
  <si>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</si>
  <si>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</si>
  <si>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</si>
  <si>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</si>
  <si>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</si>
  <si>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</si>
  <si>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</si>
  <si>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</si>
  <si>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</si>
  <si>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</si>
  <si>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</si>
  <si>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</si>
  <si>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</si>
  <si>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</si>
  <si>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</si>
  <si>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</si>
  <si>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</si>
  <si>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Financijski rashodi</t>
  </si>
  <si>
    <t>Rashodi za nabavu proizvedene dugotrajne imovine</t>
  </si>
  <si>
    <t>5 Pomoći</t>
  </si>
  <si>
    <t xml:space="preserve">51 Pomoći EU </t>
  </si>
  <si>
    <t>GLAVA 07765</t>
  </si>
  <si>
    <t>HRVATSKI ZAVOD ZA NORME</t>
  </si>
  <si>
    <t>GOSPODARSTVO</t>
  </si>
  <si>
    <t>PROGRAM  3220</t>
  </si>
  <si>
    <t>RAZVOJ I ODRŽAVANJE NORMIZACIJSKOG SUSTAVA ZA RH</t>
  </si>
  <si>
    <t>INFORMATIZACIJA</t>
  </si>
  <si>
    <t>OPĆI PRIHODI I PRIMICI</t>
  </si>
  <si>
    <t>SREDSTVA UČEŠĆA ZA POMOĆI</t>
  </si>
  <si>
    <t>GLAVNI PROGRAM 32</t>
  </si>
  <si>
    <t>AKTIVNOST A651002</t>
  </si>
  <si>
    <t>ADMINISTRACIJA I UPRAVLJANJE HRVATSKOG ZAVODA ZA NORME</t>
  </si>
  <si>
    <t>POMOĆI EU</t>
  </si>
  <si>
    <t>AKTIVNOST A651013</t>
  </si>
  <si>
    <t>PROJEKT PREVOĐENJA NORMA ZA EU ZAKONODAVSTVO</t>
  </si>
  <si>
    <t>KAPITALNI PROJEKT K651011</t>
  </si>
  <si>
    <t>RASHODI ZA ZAPOSLENE</t>
  </si>
  <si>
    <t>MATERIJALNI RASHODI</t>
  </si>
  <si>
    <t>FINANCIJSKI RASHODI</t>
  </si>
  <si>
    <t>RASHODI ZA NABAVU NEPROIZVEDENE DUGOTRAJNE IMOVINE</t>
  </si>
  <si>
    <t>RASHODI ZA NABAVU PROIZVEDENE DUGOTRAJNE IMOVINE</t>
  </si>
  <si>
    <t>Prihodi iz nadležnog proračuna i od HZZO-a temeljem ugovornih obveza</t>
  </si>
  <si>
    <t>IZVRŠENJE
2023.</t>
  </si>
  <si>
    <t>TEKUĆI PLAN
2024.</t>
  </si>
  <si>
    <t>PLAN 
ZA 2025.</t>
  </si>
  <si>
    <t>PROJEKCIJA 
ZA 2027.</t>
  </si>
  <si>
    <t>KAPITALNI PROJEKT K651014</t>
  </si>
  <si>
    <t>OBNOVA VOZNOG PARKA</t>
  </si>
  <si>
    <t>FINANCIJSKI PLAN PRORAČUNSKOG KORISNIKA DRŽAVNOG PRORAČUNA
ZA 2025.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</si>
</sst>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/>
    </xf>
    <xf numFmtId="3" fontId="17" fillId="3" borderId="3" xfId="0" applyNumberFormat="1" applyFont="1" applyFill="1" applyBorder="1" applyAlignment="1" applyProtection="1">
      <alignment vertical="center" wrapText="1"/>
    </xf>
    <xf numFmtId="3" fontId="17" fillId="3" borderId="3" xfId="0" applyNumberFormat="1" applyFont="1" applyFill="1" applyBorder="1" applyAlignment="1" applyProtection="1">
      <alignment vertical="center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3" fontId="18" fillId="2" borderId="3" xfId="0" applyNumberFormat="1" applyFont="1" applyFill="1" applyBorder="1" applyAlignment="1">
      <alignment horizontal="right"/>
    </xf>
    <xf numFmtId="3" fontId="0" fillId="0" borderId="0" xfId="0" applyNumberFormat="1"/>
    <xf numFmtId="0" fontId="9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3" fontId="17" fillId="0" borderId="3" xfId="0" applyNumberFormat="1" applyFont="1" applyFill="1" applyBorder="1" applyAlignment="1" applyProtection="1">
      <alignment vertical="center"/>
    </xf>
    <xf numFmtId="0" fontId="17" fillId="0" borderId="3" xfId="0" applyNumberFormat="1" applyFont="1" applyFill="1" applyBorder="1" applyAlignment="1" applyProtection="1">
      <alignment horizontal="right" vertical="center" wrapText="1"/>
    </xf>
    <xf numFmtId="3" fontId="18" fillId="0" borderId="3" xfId="0" applyNumberFormat="1" applyFont="1" applyBorder="1" applyAlignment="1">
      <alignment horizontal="right"/>
    </xf>
    <xf numFmtId="3" fontId="18" fillId="3" borderId="3" xfId="0" applyNumberFormat="1" applyFont="1" applyFill="1" applyBorder="1" applyAlignment="1">
      <alignment horizontal="right"/>
    </xf>
    <xf numFmtId="3" fontId="18" fillId="0" borderId="3" xfId="0" quotePrefix="1" applyNumberFormat="1" applyFont="1" applyBorder="1" applyAlignment="1">
      <alignment horizontal="right" wrapText="1"/>
    </xf>
    <xf numFmtId="0" fontId="17" fillId="3" borderId="3" xfId="0" applyNumberFormat="1" applyFont="1" applyFill="1" applyBorder="1" applyAlignment="1" applyProtection="1">
      <alignment horizontal="right" vertical="center"/>
    </xf>
    <xf numFmtId="3" fontId="17" fillId="3" borderId="3" xfId="0" applyNumberFormat="1" applyFont="1" applyFill="1" applyBorder="1" applyAlignment="1" applyProtection="1">
      <alignment horizontal="right" vertical="center" wrapText="1"/>
    </xf>
    <xf numFmtId="3" fontId="18" fillId="3" borderId="3" xfId="0" quotePrefix="1" applyNumberFormat="1" applyFont="1" applyFill="1" applyBorder="1" applyAlignment="1">
      <alignment horizontal="right" wrapText="1"/>
    </xf>
    <xf numFmtId="0" fontId="11" fillId="2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right"/>
    </xf>
    <xf numFmtId="0" fontId="9" fillId="2" borderId="3" xfId="0" quotePrefix="1" applyFont="1" applyFill="1" applyBorder="1" applyAlignment="1">
      <alignment horizontal="right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sqref="A1:J1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4" ht="42" customHeight="1" x14ac:dyDescent="0.25">
      <c r="A1" s="82" t="s">
        <v>82</v>
      </c>
      <c r="B1" s="82"/>
      <c r="C1" s="82"/>
      <c r="D1" s="82"/>
      <c r="E1" s="82"/>
      <c r="F1" s="82"/>
      <c r="G1" s="82"/>
      <c r="H1" s="82"/>
      <c r="I1" s="82"/>
      <c r="J1" s="82"/>
      <c r="K1" s="42"/>
      <c r="L1" s="42"/>
    </row>
    <row r="2" spans="1:14" ht="18" customHeight="1" x14ac:dyDescent="0.25">
      <c r="A2" s="5"/>
      <c r="B2" s="5"/>
      <c r="C2" s="5"/>
      <c r="D2" s="5"/>
      <c r="E2" s="5"/>
      <c r="F2" s="24"/>
      <c r="G2" s="24"/>
      <c r="H2" s="5"/>
      <c r="I2" s="5"/>
      <c r="J2" s="5"/>
      <c r="K2" s="5"/>
      <c r="L2" s="5"/>
    </row>
    <row r="3" spans="1:14" ht="15.75" customHeight="1" x14ac:dyDescent="0.25">
      <c r="A3" s="82" t="s">
        <v>18</v>
      </c>
      <c r="B3" s="82"/>
      <c r="C3" s="82"/>
      <c r="D3" s="82"/>
      <c r="E3" s="82"/>
      <c r="F3" s="82"/>
      <c r="G3" s="82"/>
      <c r="H3" s="82"/>
      <c r="I3" s="82"/>
      <c r="J3" s="82"/>
      <c r="K3" s="40"/>
      <c r="L3" s="40"/>
    </row>
    <row r="4" spans="1:14" ht="18" x14ac:dyDescent="0.25">
      <c r="A4" s="5"/>
      <c r="B4" s="5"/>
      <c r="C4" s="5"/>
      <c r="D4" s="5"/>
      <c r="E4" s="5"/>
      <c r="F4" s="24"/>
      <c r="G4" s="24"/>
      <c r="H4" s="5"/>
      <c r="I4" s="5"/>
      <c r="J4" s="5"/>
      <c r="K4" s="6"/>
      <c r="L4" s="6"/>
    </row>
    <row r="5" spans="1:14" ht="18" customHeight="1" x14ac:dyDescent="0.25">
      <c r="A5" s="82" t="s">
        <v>31</v>
      </c>
      <c r="B5" s="82"/>
      <c r="C5" s="82"/>
      <c r="D5" s="82"/>
      <c r="E5" s="82"/>
      <c r="F5" s="82"/>
      <c r="G5" s="82"/>
      <c r="H5" s="82"/>
      <c r="I5" s="82"/>
      <c r="J5" s="82"/>
      <c r="K5" s="39"/>
      <c r="L5" s="39"/>
    </row>
    <row r="6" spans="1:14" ht="18" x14ac:dyDescent="0.25">
      <c r="A6" s="1"/>
      <c r="B6" s="2"/>
      <c r="C6" s="2"/>
      <c r="D6" s="2"/>
      <c r="E6" s="7"/>
      <c r="F6" s="7"/>
      <c r="G6" s="7"/>
      <c r="H6" s="8"/>
      <c r="I6" s="8"/>
      <c r="J6" s="32"/>
    </row>
    <row r="7" spans="1:14" ht="25.5" x14ac:dyDescent="0.25">
      <c r="A7" s="86" t="s">
        <v>11</v>
      </c>
      <c r="B7" s="87"/>
      <c r="C7" s="87"/>
      <c r="D7" s="87"/>
      <c r="E7" s="87"/>
      <c r="F7" s="43" t="s">
        <v>76</v>
      </c>
      <c r="G7" s="43" t="s">
        <v>77</v>
      </c>
      <c r="H7" s="4" t="s">
        <v>78</v>
      </c>
      <c r="I7" s="4" t="s">
        <v>41</v>
      </c>
      <c r="J7" s="4" t="s">
        <v>79</v>
      </c>
      <c r="L7" s="23"/>
      <c r="M7" s="23"/>
      <c r="N7" s="23"/>
    </row>
    <row r="8" spans="1:14" ht="12" customHeight="1" x14ac:dyDescent="0.25">
      <c r="A8" s="77">
        <v>1</v>
      </c>
      <c r="B8" s="77"/>
      <c r="C8" s="77"/>
      <c r="D8" s="77"/>
      <c r="E8" s="77"/>
      <c r="F8" s="48">
        <v>2</v>
      </c>
      <c r="G8" s="48">
        <v>3</v>
      </c>
      <c r="H8" s="49">
        <v>4</v>
      </c>
      <c r="I8" s="49">
        <v>5</v>
      </c>
      <c r="J8" s="49">
        <v>6</v>
      </c>
      <c r="L8" s="23"/>
      <c r="M8" s="23"/>
      <c r="N8" s="23"/>
    </row>
    <row r="9" spans="1:14" x14ac:dyDescent="0.25">
      <c r="A9" s="83" t="s">
        <v>33</v>
      </c>
      <c r="B9" s="85"/>
      <c r="C9" s="85"/>
      <c r="D9" s="85"/>
      <c r="E9" s="91"/>
      <c r="F9" s="66">
        <v>1517644.1</v>
      </c>
      <c r="G9" s="66">
        <v>2136295</v>
      </c>
      <c r="H9" s="66">
        <f t="shared" ref="H9:J9" si="0">H14-H24-H25</f>
        <v>2738800</v>
      </c>
      <c r="I9" s="66">
        <f t="shared" si="0"/>
        <v>2809500</v>
      </c>
      <c r="J9" s="66">
        <f t="shared" si="0"/>
        <v>2919550</v>
      </c>
      <c r="L9" s="23"/>
      <c r="M9" s="23"/>
      <c r="N9" s="23"/>
    </row>
    <row r="10" spans="1:14" x14ac:dyDescent="0.25">
      <c r="A10" s="93" t="s">
        <v>34</v>
      </c>
      <c r="B10" s="91"/>
      <c r="C10" s="91"/>
      <c r="D10" s="91"/>
      <c r="E10" s="91"/>
      <c r="F10" s="57">
        <v>0</v>
      </c>
      <c r="G10" s="66">
        <v>0</v>
      </c>
      <c r="H10" s="29">
        <v>0</v>
      </c>
      <c r="I10" s="29">
        <v>0</v>
      </c>
      <c r="J10" s="29">
        <v>0</v>
      </c>
      <c r="L10" s="23"/>
      <c r="M10" s="23"/>
      <c r="N10" s="23"/>
    </row>
    <row r="11" spans="1:14" x14ac:dyDescent="0.25">
      <c r="A11" s="88" t="s">
        <v>0</v>
      </c>
      <c r="B11" s="79"/>
      <c r="C11" s="79"/>
      <c r="D11" s="79"/>
      <c r="E11" s="89"/>
      <c r="F11" s="59">
        <f>F9</f>
        <v>1517644.1</v>
      </c>
      <c r="G11" s="59">
        <f>G9</f>
        <v>2136295</v>
      </c>
      <c r="H11" s="28">
        <f t="shared" ref="H11:J11" si="1">H9</f>
        <v>2738800</v>
      </c>
      <c r="I11" s="28">
        <f t="shared" si="1"/>
        <v>2809500</v>
      </c>
      <c r="J11" s="28">
        <f t="shared" si="1"/>
        <v>2919550</v>
      </c>
      <c r="L11" s="23"/>
      <c r="M11" s="23"/>
      <c r="N11" s="23"/>
    </row>
    <row r="12" spans="1:14" x14ac:dyDescent="0.25">
      <c r="A12" s="92" t="s">
        <v>35</v>
      </c>
      <c r="B12" s="85"/>
      <c r="C12" s="85"/>
      <c r="D12" s="85"/>
      <c r="E12" s="85"/>
      <c r="F12" s="66">
        <v>1500272.18</v>
      </c>
      <c r="G12" s="66">
        <v>2115145</v>
      </c>
      <c r="H12" s="29">
        <v>2650300</v>
      </c>
      <c r="I12" s="29">
        <v>2771000</v>
      </c>
      <c r="J12" s="30">
        <v>2886050</v>
      </c>
      <c r="L12" s="23"/>
      <c r="M12" s="23"/>
      <c r="N12" s="23"/>
    </row>
    <row r="13" spans="1:14" x14ac:dyDescent="0.25">
      <c r="A13" s="90" t="s">
        <v>36</v>
      </c>
      <c r="B13" s="91"/>
      <c r="C13" s="91"/>
      <c r="D13" s="91"/>
      <c r="E13" s="91"/>
      <c r="F13" s="66">
        <v>20607.04</v>
      </c>
      <c r="G13" s="66">
        <v>21150</v>
      </c>
      <c r="H13" s="31">
        <v>88500</v>
      </c>
      <c r="I13" s="31">
        <v>38500</v>
      </c>
      <c r="J13" s="30">
        <v>33500</v>
      </c>
      <c r="L13" s="23"/>
      <c r="M13" s="23"/>
      <c r="N13" s="23"/>
    </row>
    <row r="14" spans="1:14" x14ac:dyDescent="0.25">
      <c r="A14" s="33" t="s">
        <v>1</v>
      </c>
      <c r="B14" s="34"/>
      <c r="C14" s="34"/>
      <c r="D14" s="34"/>
      <c r="E14" s="34"/>
      <c r="F14" s="59">
        <f>SUM(F12:F13)</f>
        <v>1520879.22</v>
      </c>
      <c r="G14" s="59">
        <f>SUM(G12:G13)</f>
        <v>2136295</v>
      </c>
      <c r="H14" s="59">
        <f>SUM(H12:H13)</f>
        <v>2738800</v>
      </c>
      <c r="I14" s="59">
        <f t="shared" ref="I14:J14" si="2">SUM(I12:I13)</f>
        <v>2809500</v>
      </c>
      <c r="J14" s="59">
        <f t="shared" si="2"/>
        <v>2919550</v>
      </c>
      <c r="L14" s="23"/>
      <c r="M14" s="23"/>
      <c r="N14" s="23"/>
    </row>
    <row r="15" spans="1:14" x14ac:dyDescent="0.25">
      <c r="A15" s="78" t="s">
        <v>2</v>
      </c>
      <c r="B15" s="79"/>
      <c r="C15" s="79"/>
      <c r="D15" s="79"/>
      <c r="E15" s="79"/>
      <c r="F15" s="59">
        <f>F9-F14</f>
        <v>-3235.1199999998789</v>
      </c>
      <c r="G15" s="58">
        <f>G11-G14</f>
        <v>0</v>
      </c>
      <c r="H15" s="58">
        <f>H11-H14</f>
        <v>0</v>
      </c>
      <c r="I15" s="58">
        <f t="shared" ref="I15:J15" si="3">I11-I14</f>
        <v>0</v>
      </c>
      <c r="J15" s="58">
        <f t="shared" si="3"/>
        <v>0</v>
      </c>
      <c r="L15" s="23"/>
      <c r="M15" s="23"/>
      <c r="N15" s="23"/>
    </row>
    <row r="16" spans="1:14" ht="18" x14ac:dyDescent="0.25">
      <c r="A16" s="5"/>
      <c r="B16" s="9"/>
      <c r="C16" s="9"/>
      <c r="D16" s="9"/>
      <c r="E16" s="9"/>
      <c r="F16" s="22"/>
      <c r="G16" s="22"/>
      <c r="H16" s="9"/>
      <c r="I16" s="9"/>
      <c r="J16" s="3"/>
      <c r="K16" s="3"/>
      <c r="L16" s="3"/>
      <c r="M16" s="23"/>
      <c r="N16" s="23"/>
    </row>
    <row r="17" spans="1:12" ht="18" customHeight="1" x14ac:dyDescent="0.25">
      <c r="A17" s="82" t="s">
        <v>32</v>
      </c>
      <c r="B17" s="82"/>
      <c r="C17" s="82"/>
      <c r="D17" s="82"/>
      <c r="E17" s="82"/>
      <c r="F17" s="82"/>
      <c r="G17" s="82"/>
      <c r="H17" s="82"/>
      <c r="I17" s="82"/>
      <c r="J17" s="82"/>
      <c r="K17" s="39"/>
      <c r="L17" s="39"/>
    </row>
    <row r="18" spans="1:12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</row>
    <row r="19" spans="1:12" ht="25.5" x14ac:dyDescent="0.25">
      <c r="A19" s="86" t="s">
        <v>11</v>
      </c>
      <c r="B19" s="87"/>
      <c r="C19" s="87"/>
      <c r="D19" s="87"/>
      <c r="E19" s="87"/>
      <c r="F19" s="43" t="s">
        <v>76</v>
      </c>
      <c r="G19" s="43" t="s">
        <v>77</v>
      </c>
      <c r="H19" s="4" t="s">
        <v>78</v>
      </c>
      <c r="I19" s="4" t="s">
        <v>41</v>
      </c>
      <c r="J19" s="4" t="s">
        <v>79</v>
      </c>
    </row>
    <row r="20" spans="1:12" ht="12" customHeight="1" x14ac:dyDescent="0.25">
      <c r="A20" s="77">
        <v>1</v>
      </c>
      <c r="B20" s="77"/>
      <c r="C20" s="77"/>
      <c r="D20" s="77"/>
      <c r="E20" s="77"/>
      <c r="F20" s="48">
        <v>2</v>
      </c>
      <c r="G20" s="48">
        <v>3</v>
      </c>
      <c r="H20" s="49">
        <v>4</v>
      </c>
      <c r="I20" s="49">
        <v>5</v>
      </c>
      <c r="J20" s="49">
        <v>6</v>
      </c>
    </row>
    <row r="21" spans="1:12" ht="15.75" customHeight="1" x14ac:dyDescent="0.25">
      <c r="A21" s="83" t="s">
        <v>37</v>
      </c>
      <c r="B21" s="84"/>
      <c r="C21" s="84"/>
      <c r="D21" s="84"/>
      <c r="E21" s="84"/>
      <c r="F21" s="67">
        <v>0</v>
      </c>
      <c r="G21" s="67">
        <v>0</v>
      </c>
      <c r="H21" s="68">
        <v>0</v>
      </c>
      <c r="I21" s="68">
        <v>0</v>
      </c>
      <c r="J21" s="68">
        <v>0</v>
      </c>
    </row>
    <row r="22" spans="1:12" x14ac:dyDescent="0.25">
      <c r="A22" s="83" t="s">
        <v>38</v>
      </c>
      <c r="B22" s="85"/>
      <c r="C22" s="85"/>
      <c r="D22" s="85"/>
      <c r="E22" s="85"/>
      <c r="F22" s="67">
        <v>0</v>
      </c>
      <c r="G22" s="67">
        <v>0</v>
      </c>
      <c r="H22" s="68">
        <v>0</v>
      </c>
      <c r="I22" s="68">
        <v>0</v>
      </c>
      <c r="J22" s="68">
        <v>0</v>
      </c>
    </row>
    <row r="23" spans="1:12" x14ac:dyDescent="0.25">
      <c r="A23" s="88" t="s">
        <v>39</v>
      </c>
      <c r="B23" s="79"/>
      <c r="C23" s="79"/>
      <c r="D23" s="79"/>
      <c r="E23" s="89"/>
      <c r="F23" s="71">
        <v>0</v>
      </c>
      <c r="G23" s="71">
        <v>0</v>
      </c>
      <c r="H23" s="69">
        <v>0</v>
      </c>
      <c r="I23" s="69">
        <v>0</v>
      </c>
      <c r="J23" s="69">
        <v>0</v>
      </c>
    </row>
    <row r="24" spans="1:12" x14ac:dyDescent="0.25">
      <c r="A24" s="80" t="s">
        <v>24</v>
      </c>
      <c r="B24" s="81"/>
      <c r="C24" s="81"/>
      <c r="D24" s="81"/>
      <c r="E24" s="81"/>
      <c r="F24" s="70">
        <v>38766.18</v>
      </c>
      <c r="G24" s="70">
        <v>35531.06</v>
      </c>
      <c r="H24" s="70">
        <v>35531.06</v>
      </c>
      <c r="I24" s="70">
        <v>35531.06</v>
      </c>
      <c r="J24" s="70">
        <v>35531.06</v>
      </c>
    </row>
    <row r="25" spans="1:12" x14ac:dyDescent="0.25">
      <c r="A25" s="80" t="s">
        <v>40</v>
      </c>
      <c r="B25" s="81"/>
      <c r="C25" s="81"/>
      <c r="D25" s="81"/>
      <c r="E25" s="81"/>
      <c r="F25" s="70">
        <v>-35531.06</v>
      </c>
      <c r="G25" s="70">
        <v>-35531.06</v>
      </c>
      <c r="H25" s="70">
        <v>-35531.06</v>
      </c>
      <c r="I25" s="70">
        <v>-35531.06</v>
      </c>
      <c r="J25" s="70">
        <v>-35531.06</v>
      </c>
    </row>
    <row r="26" spans="1:12" x14ac:dyDescent="0.25">
      <c r="A26" s="78" t="s">
        <v>3</v>
      </c>
      <c r="B26" s="79"/>
      <c r="C26" s="79"/>
      <c r="D26" s="79"/>
      <c r="E26" s="79"/>
      <c r="F26" s="73">
        <f>SUM(F24:F25)</f>
        <v>3235.1200000000026</v>
      </c>
      <c r="G26" s="72">
        <f>SUM(G24:G25)</f>
        <v>0</v>
      </c>
      <c r="H26" s="72">
        <f>SUM(H24:H25)</f>
        <v>0</v>
      </c>
      <c r="I26" s="72">
        <f t="shared" ref="I26:J26" si="4">SUM(I24:I25)</f>
        <v>0</v>
      </c>
      <c r="J26" s="72">
        <f t="shared" si="4"/>
        <v>0</v>
      </c>
    </row>
    <row r="27" spans="1:12" x14ac:dyDescent="0.25">
      <c r="A27" s="78" t="s">
        <v>4</v>
      </c>
      <c r="B27" s="79"/>
      <c r="C27" s="79"/>
      <c r="D27" s="79"/>
      <c r="E27" s="79"/>
      <c r="F27" s="69">
        <v>0</v>
      </c>
      <c r="G27" s="69">
        <v>0</v>
      </c>
      <c r="H27" s="69">
        <v>0</v>
      </c>
      <c r="I27" s="69">
        <v>0</v>
      </c>
      <c r="J27" s="69">
        <v>0</v>
      </c>
    </row>
    <row r="28" spans="1:12" ht="11.2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1"/>
      <c r="K28" s="21"/>
      <c r="L28" s="21"/>
    </row>
    <row r="29" spans="1:12" ht="1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2" ht="9" customHeight="1" x14ac:dyDescent="0.25"/>
    <row r="34" spans="7:10" x14ac:dyDescent="0.25">
      <c r="G34" s="62"/>
      <c r="H34" s="62"/>
      <c r="I34" s="62"/>
      <c r="J34" s="62"/>
    </row>
  </sheetData>
  <mergeCells count="21"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E11" sqref="E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4"/>
      <c r="E1" s="24"/>
      <c r="F1" s="5"/>
      <c r="G1" s="5"/>
      <c r="H1" s="5"/>
      <c r="I1" s="5"/>
      <c r="J1" s="5"/>
    </row>
    <row r="2" spans="1:10" ht="15.75" x14ac:dyDescent="0.25">
      <c r="A2" s="82" t="s">
        <v>18</v>
      </c>
      <c r="B2" s="82"/>
      <c r="C2" s="82"/>
      <c r="D2" s="82"/>
      <c r="E2" s="82"/>
      <c r="F2" s="82"/>
      <c r="G2" s="82"/>
      <c r="H2" s="82"/>
      <c r="I2" s="40"/>
      <c r="J2" s="40"/>
    </row>
    <row r="3" spans="1:10" ht="18" x14ac:dyDescent="0.25">
      <c r="A3" s="5"/>
      <c r="B3" s="5"/>
      <c r="C3" s="5"/>
      <c r="D3" s="24"/>
      <c r="E3" s="24"/>
      <c r="F3" s="5"/>
      <c r="G3" s="5"/>
      <c r="H3" s="5"/>
      <c r="I3" s="6"/>
      <c r="J3" s="6"/>
    </row>
    <row r="4" spans="1:10" ht="15.75" x14ac:dyDescent="0.25">
      <c r="A4" s="82" t="s">
        <v>5</v>
      </c>
      <c r="B4" s="82"/>
      <c r="C4" s="82"/>
      <c r="D4" s="82"/>
      <c r="E4" s="82"/>
      <c r="F4" s="82"/>
      <c r="G4" s="82"/>
      <c r="H4" s="82"/>
      <c r="I4" s="39"/>
      <c r="J4" s="39"/>
    </row>
    <row r="5" spans="1:10" ht="18" x14ac:dyDescent="0.25">
      <c r="A5" s="5"/>
      <c r="B5" s="5"/>
      <c r="C5" s="5"/>
      <c r="D5" s="24"/>
      <c r="E5" s="24"/>
      <c r="F5" s="5"/>
      <c r="G5" s="5"/>
      <c r="H5" s="5"/>
      <c r="I5" s="6"/>
      <c r="J5" s="6"/>
    </row>
    <row r="6" spans="1:10" ht="15.75" x14ac:dyDescent="0.25">
      <c r="A6" s="82" t="s">
        <v>42</v>
      </c>
      <c r="B6" s="82"/>
      <c r="C6" s="82"/>
      <c r="D6" s="82"/>
      <c r="E6" s="82"/>
      <c r="F6" s="82"/>
      <c r="G6" s="82"/>
      <c r="H6" s="82"/>
      <c r="I6" s="41"/>
      <c r="J6" s="41"/>
    </row>
    <row r="7" spans="1:10" ht="18" x14ac:dyDescent="0.25">
      <c r="A7" s="5"/>
      <c r="B7" s="5"/>
      <c r="C7" s="5"/>
      <c r="D7" s="24"/>
      <c r="E7" s="24"/>
      <c r="F7" s="5"/>
      <c r="G7" s="5"/>
      <c r="H7" s="5"/>
      <c r="I7" s="6"/>
      <c r="J7" s="6"/>
    </row>
    <row r="8" spans="1:10" ht="25.5" x14ac:dyDescent="0.25">
      <c r="A8" s="94" t="s">
        <v>11</v>
      </c>
      <c r="B8" s="95"/>
      <c r="C8" s="96"/>
      <c r="D8" s="45" t="s">
        <v>76</v>
      </c>
      <c r="E8" s="45" t="s">
        <v>77</v>
      </c>
      <c r="F8" s="46" t="s">
        <v>78</v>
      </c>
      <c r="G8" s="46" t="s">
        <v>41</v>
      </c>
      <c r="H8" s="46" t="s">
        <v>79</v>
      </c>
    </row>
    <row r="9" spans="1:10" s="50" customFormat="1" ht="11.25" x14ac:dyDescent="0.2">
      <c r="A9" s="97">
        <v>1</v>
      </c>
      <c r="B9" s="98"/>
      <c r="C9" s="99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2"/>
      <c r="B10" s="12"/>
      <c r="C10" s="12" t="s">
        <v>44</v>
      </c>
      <c r="D10" s="60">
        <f>D11+D15</f>
        <v>1517644.1</v>
      </c>
      <c r="E10" s="60">
        <f t="shared" ref="E10:H10" si="0">E11+E15</f>
        <v>2136295</v>
      </c>
      <c r="F10" s="60">
        <f t="shared" si="0"/>
        <v>2738800</v>
      </c>
      <c r="G10" s="60">
        <f t="shared" si="0"/>
        <v>2809500</v>
      </c>
      <c r="H10" s="60">
        <f t="shared" si="0"/>
        <v>2919550</v>
      </c>
    </row>
    <row r="11" spans="1:10" x14ac:dyDescent="0.25">
      <c r="A11" s="12">
        <v>6</v>
      </c>
      <c r="B11" s="12"/>
      <c r="C11" s="12" t="s">
        <v>6</v>
      </c>
      <c r="D11" s="60">
        <f>D12+D13</f>
        <v>1517644.1</v>
      </c>
      <c r="E11" s="60">
        <v>2136295</v>
      </c>
      <c r="F11" s="60">
        <f t="shared" ref="F11:H11" si="1">F12+F13</f>
        <v>2738800</v>
      </c>
      <c r="G11" s="60">
        <f t="shared" si="1"/>
        <v>2809500</v>
      </c>
      <c r="H11" s="60">
        <f t="shared" si="1"/>
        <v>2919550</v>
      </c>
    </row>
    <row r="12" spans="1:10" ht="25.5" x14ac:dyDescent="0.25">
      <c r="A12" s="12"/>
      <c r="B12" s="16">
        <v>63</v>
      </c>
      <c r="C12" s="16" t="s">
        <v>22</v>
      </c>
      <c r="D12" s="10">
        <v>0</v>
      </c>
      <c r="E12" s="10"/>
      <c r="F12" s="10"/>
      <c r="G12" s="10"/>
      <c r="H12" s="10"/>
    </row>
    <row r="13" spans="1:10" ht="25.5" x14ac:dyDescent="0.25">
      <c r="A13" s="13"/>
      <c r="B13" s="13">
        <v>67</v>
      </c>
      <c r="C13" s="16" t="s">
        <v>75</v>
      </c>
      <c r="D13" s="10">
        <v>1517644.1</v>
      </c>
      <c r="E13" s="10">
        <v>2114395</v>
      </c>
      <c r="F13" s="10">
        <v>2738800</v>
      </c>
      <c r="G13" s="10">
        <v>2809500</v>
      </c>
      <c r="H13" s="10">
        <v>2919550</v>
      </c>
    </row>
    <row r="14" spans="1:10" x14ac:dyDescent="0.25">
      <c r="A14" s="13"/>
      <c r="B14" s="13" t="s">
        <v>23</v>
      </c>
      <c r="C14" s="16"/>
      <c r="D14" s="16"/>
      <c r="E14" s="16"/>
      <c r="F14" s="10"/>
      <c r="G14" s="10"/>
      <c r="H14" s="10"/>
    </row>
    <row r="15" spans="1:10" x14ac:dyDescent="0.25">
      <c r="A15" s="27">
        <v>7</v>
      </c>
      <c r="B15" s="13"/>
      <c r="C15" s="16" t="s">
        <v>29</v>
      </c>
      <c r="D15" s="63">
        <f>D16</f>
        <v>0</v>
      </c>
      <c r="E15" s="63">
        <v>0</v>
      </c>
      <c r="F15" s="10">
        <v>0</v>
      </c>
      <c r="G15" s="10">
        <v>0</v>
      </c>
      <c r="H15" s="10">
        <v>0</v>
      </c>
    </row>
    <row r="16" spans="1:10" x14ac:dyDescent="0.25">
      <c r="A16" s="13"/>
      <c r="B16" s="13">
        <v>72</v>
      </c>
      <c r="C16" s="38" t="s">
        <v>30</v>
      </c>
      <c r="D16" s="76">
        <v>0</v>
      </c>
      <c r="E16" s="76">
        <v>0</v>
      </c>
      <c r="F16" s="10">
        <v>0</v>
      </c>
      <c r="G16" s="10">
        <v>0</v>
      </c>
      <c r="H16" s="10">
        <v>0</v>
      </c>
    </row>
    <row r="17" spans="1:10" x14ac:dyDescent="0.25">
      <c r="A17" s="13"/>
      <c r="B17" s="13" t="s">
        <v>23</v>
      </c>
      <c r="C17" s="18"/>
      <c r="D17" s="18"/>
      <c r="E17" s="18"/>
      <c r="F17" s="10"/>
      <c r="G17" s="10"/>
      <c r="H17" s="10"/>
    </row>
    <row r="19" spans="1:10" ht="25.5" customHeight="1" x14ac:dyDescent="0.25">
      <c r="A19" s="94" t="s">
        <v>11</v>
      </c>
      <c r="B19" s="95"/>
      <c r="C19" s="96"/>
      <c r="D19" s="45" t="s">
        <v>76</v>
      </c>
      <c r="E19" s="45" t="s">
        <v>77</v>
      </c>
      <c r="F19" s="46" t="s">
        <v>78</v>
      </c>
      <c r="G19" s="46" t="s">
        <v>41</v>
      </c>
      <c r="H19" s="46" t="s">
        <v>79</v>
      </c>
      <c r="I19" s="50"/>
      <c r="J19" s="50"/>
    </row>
    <row r="20" spans="1:10" s="50" customFormat="1" x14ac:dyDescent="0.25">
      <c r="A20" s="97">
        <v>1</v>
      </c>
      <c r="B20" s="98"/>
      <c r="C20" s="99"/>
      <c r="D20" s="52">
        <v>2</v>
      </c>
      <c r="E20" s="52">
        <v>3</v>
      </c>
      <c r="F20" s="53">
        <v>4</v>
      </c>
      <c r="G20" s="53">
        <v>5</v>
      </c>
      <c r="H20" s="53">
        <v>6</v>
      </c>
      <c r="I20"/>
      <c r="J20"/>
    </row>
    <row r="21" spans="1:10" x14ac:dyDescent="0.25">
      <c r="A21" s="12"/>
      <c r="B21" s="12"/>
      <c r="C21" s="12" t="s">
        <v>45</v>
      </c>
      <c r="D21" s="61">
        <f>D22+D26</f>
        <v>1520879.22</v>
      </c>
      <c r="E21" s="61">
        <f t="shared" ref="E21:H21" si="2">E22+E26</f>
        <v>2136295</v>
      </c>
      <c r="F21" s="61">
        <f t="shared" si="2"/>
        <v>2738800</v>
      </c>
      <c r="G21" s="61">
        <f t="shared" si="2"/>
        <v>2809500</v>
      </c>
      <c r="H21" s="61">
        <f t="shared" si="2"/>
        <v>2919550</v>
      </c>
    </row>
    <row r="22" spans="1:10" x14ac:dyDescent="0.25">
      <c r="A22" s="12">
        <v>3</v>
      </c>
      <c r="B22" s="12"/>
      <c r="C22" s="12" t="s">
        <v>7</v>
      </c>
      <c r="D22" s="61">
        <f>SUM(D23:D25)</f>
        <v>1500272.18</v>
      </c>
      <c r="E22" s="61">
        <f t="shared" ref="E22:H22" si="3">SUM(E23:E25)</f>
        <v>2115145</v>
      </c>
      <c r="F22" s="61">
        <f t="shared" si="3"/>
        <v>2645650</v>
      </c>
      <c r="G22" s="61">
        <f t="shared" si="3"/>
        <v>2766350</v>
      </c>
      <c r="H22" s="61">
        <f t="shared" si="3"/>
        <v>2881400</v>
      </c>
    </row>
    <row r="23" spans="1:10" x14ac:dyDescent="0.25">
      <c r="A23" s="12"/>
      <c r="B23" s="16">
        <v>31</v>
      </c>
      <c r="C23" s="16" t="s">
        <v>8</v>
      </c>
      <c r="D23" s="10">
        <v>1054347.77</v>
      </c>
      <c r="E23" s="10">
        <v>1416371</v>
      </c>
      <c r="F23" s="10">
        <v>1807900</v>
      </c>
      <c r="G23" s="10">
        <v>1898200</v>
      </c>
      <c r="H23" s="11">
        <v>1993450</v>
      </c>
    </row>
    <row r="24" spans="1:10" x14ac:dyDescent="0.25">
      <c r="A24" s="13"/>
      <c r="B24" s="13">
        <v>32</v>
      </c>
      <c r="C24" s="13" t="s">
        <v>19</v>
      </c>
      <c r="D24" s="10">
        <v>445568.4</v>
      </c>
      <c r="E24" s="10">
        <v>698252</v>
      </c>
      <c r="F24" s="10">
        <v>837350</v>
      </c>
      <c r="G24" s="10">
        <v>867750</v>
      </c>
      <c r="H24" s="11">
        <v>887550</v>
      </c>
    </row>
    <row r="25" spans="1:10" x14ac:dyDescent="0.25">
      <c r="A25" s="13"/>
      <c r="B25" s="13">
        <v>34</v>
      </c>
      <c r="C25" s="13" t="s">
        <v>51</v>
      </c>
      <c r="D25" s="10">
        <v>356.01</v>
      </c>
      <c r="E25" s="10">
        <v>522</v>
      </c>
      <c r="F25" s="10">
        <v>400</v>
      </c>
      <c r="G25" s="10">
        <v>400</v>
      </c>
      <c r="H25" s="11">
        <v>400</v>
      </c>
    </row>
    <row r="26" spans="1:10" x14ac:dyDescent="0.25">
      <c r="A26" s="14">
        <v>4</v>
      </c>
      <c r="B26" s="15"/>
      <c r="C26" s="25" t="s">
        <v>9</v>
      </c>
      <c r="D26" s="61">
        <f>SUM(D27:D28)</f>
        <v>20607.04</v>
      </c>
      <c r="E26" s="61">
        <f t="shared" ref="E26:H26" si="4">SUM(E27:E28)</f>
        <v>21150</v>
      </c>
      <c r="F26" s="61">
        <f t="shared" si="4"/>
        <v>93150</v>
      </c>
      <c r="G26" s="61">
        <f t="shared" si="4"/>
        <v>43150</v>
      </c>
      <c r="H26" s="61">
        <f t="shared" si="4"/>
        <v>38150</v>
      </c>
    </row>
    <row r="27" spans="1:10" ht="25.5" x14ac:dyDescent="0.25">
      <c r="A27" s="16"/>
      <c r="B27" s="16">
        <v>41</v>
      </c>
      <c r="C27" s="26" t="s">
        <v>10</v>
      </c>
      <c r="D27" s="10">
        <v>341.98</v>
      </c>
      <c r="E27" s="10">
        <v>1500</v>
      </c>
      <c r="F27" s="10">
        <v>1500</v>
      </c>
      <c r="G27" s="10">
        <v>1500</v>
      </c>
      <c r="H27" s="11">
        <v>1500</v>
      </c>
    </row>
    <row r="28" spans="1:10" x14ac:dyDescent="0.25">
      <c r="A28" s="16"/>
      <c r="B28" s="16">
        <v>42</v>
      </c>
      <c r="C28" s="26" t="s">
        <v>52</v>
      </c>
      <c r="D28" s="10">
        <v>20265.060000000001</v>
      </c>
      <c r="E28" s="10">
        <v>19650</v>
      </c>
      <c r="F28" s="10">
        <v>91650</v>
      </c>
      <c r="G28" s="10">
        <v>41650</v>
      </c>
      <c r="H28" s="11">
        <v>36650</v>
      </c>
    </row>
    <row r="31" spans="1:10" x14ac:dyDescent="0.25">
      <c r="I31" s="62"/>
      <c r="J31" s="62"/>
    </row>
    <row r="33" spans="9:9" x14ac:dyDescent="0.25">
      <c r="I33" s="62"/>
    </row>
  </sheetData>
  <mergeCells count="7">
    <mergeCell ref="A19:C19"/>
    <mergeCell ref="A9:C9"/>
    <mergeCell ref="A20:C20"/>
    <mergeCell ref="A2:H2"/>
    <mergeCell ref="A4:H4"/>
    <mergeCell ref="A6:H6"/>
    <mergeCell ref="A8:C8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E19" sqref="E19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82" t="s">
        <v>43</v>
      </c>
      <c r="B2" s="82"/>
      <c r="C2" s="82"/>
      <c r="D2" s="82"/>
      <c r="E2" s="82"/>
      <c r="F2" s="82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7" t="s">
        <v>11</v>
      </c>
      <c r="B4" s="45" t="s">
        <v>76</v>
      </c>
      <c r="C4" s="45" t="s">
        <v>77</v>
      </c>
      <c r="D4" s="46" t="s">
        <v>78</v>
      </c>
      <c r="E4" s="46" t="s">
        <v>41</v>
      </c>
      <c r="F4" s="46" t="s">
        <v>79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44</v>
      </c>
      <c r="B6" s="60">
        <f>B7+B10</f>
        <v>1517644.1</v>
      </c>
      <c r="C6" s="60">
        <f t="shared" ref="C6:F6" si="0">C7+C10</f>
        <v>2136295</v>
      </c>
      <c r="D6" s="60">
        <f t="shared" si="0"/>
        <v>2738800</v>
      </c>
      <c r="E6" s="60">
        <f t="shared" si="0"/>
        <v>2809500</v>
      </c>
      <c r="F6" s="60">
        <f t="shared" si="0"/>
        <v>2919550</v>
      </c>
    </row>
    <row r="7" spans="1:8" x14ac:dyDescent="0.25">
      <c r="A7" s="12" t="s">
        <v>25</v>
      </c>
      <c r="B7" s="60">
        <f>SUM(B8:B9)</f>
        <v>1517644.1</v>
      </c>
      <c r="C7" s="60">
        <f t="shared" ref="C7:F7" si="1">SUM(C8:C9)</f>
        <v>2136295</v>
      </c>
      <c r="D7" s="60">
        <f t="shared" si="1"/>
        <v>2738800</v>
      </c>
      <c r="E7" s="60">
        <f t="shared" si="1"/>
        <v>2809500</v>
      </c>
      <c r="F7" s="60">
        <f t="shared" si="1"/>
        <v>2919550</v>
      </c>
    </row>
    <row r="8" spans="1:8" x14ac:dyDescent="0.25">
      <c r="A8" s="35" t="s">
        <v>26</v>
      </c>
      <c r="B8" s="10">
        <v>1516565.73</v>
      </c>
      <c r="C8" s="64">
        <v>2136295</v>
      </c>
      <c r="D8" s="10">
        <v>2738800</v>
      </c>
      <c r="E8" s="10">
        <v>2809500</v>
      </c>
      <c r="F8" s="10">
        <v>2919550</v>
      </c>
    </row>
    <row r="9" spans="1:8" x14ac:dyDescent="0.25">
      <c r="A9" s="36" t="s">
        <v>27</v>
      </c>
      <c r="B9" s="10">
        <v>1078.3699999999999</v>
      </c>
      <c r="C9" s="10">
        <v>0</v>
      </c>
      <c r="D9" s="10">
        <v>0</v>
      </c>
      <c r="E9" s="10">
        <v>0</v>
      </c>
      <c r="F9" s="10">
        <v>0</v>
      </c>
    </row>
    <row r="10" spans="1:8" x14ac:dyDescent="0.25">
      <c r="A10" s="12" t="s">
        <v>53</v>
      </c>
      <c r="B10" s="61">
        <f>B11</f>
        <v>0</v>
      </c>
      <c r="C10" s="61">
        <f t="shared" ref="C10" si="2">C11</f>
        <v>0</v>
      </c>
      <c r="D10" s="61">
        <f t="shared" ref="D10" si="3">D11</f>
        <v>0</v>
      </c>
      <c r="E10" s="61">
        <f t="shared" ref="E10" si="4">E11</f>
        <v>0</v>
      </c>
      <c r="F10" s="61">
        <f t="shared" ref="F10" si="5">F11</f>
        <v>0</v>
      </c>
    </row>
    <row r="11" spans="1:8" x14ac:dyDescent="0.25">
      <c r="A11" s="37" t="s">
        <v>54</v>
      </c>
      <c r="B11" s="10"/>
      <c r="C11" s="64"/>
      <c r="D11" s="10">
        <v>0</v>
      </c>
      <c r="E11" s="10">
        <v>0</v>
      </c>
      <c r="F11" s="10">
        <v>0</v>
      </c>
    </row>
    <row r="12" spans="1:8" x14ac:dyDescent="0.25">
      <c r="A12" s="36" t="s">
        <v>28</v>
      </c>
      <c r="B12" s="16"/>
      <c r="C12" s="16"/>
      <c r="D12" s="10"/>
      <c r="E12" s="10"/>
      <c r="F12" s="10"/>
    </row>
    <row r="13" spans="1:8" x14ac:dyDescent="0.25">
      <c r="A13" s="12" t="s">
        <v>45</v>
      </c>
      <c r="B13" s="60">
        <f>B14+B17</f>
        <v>1520879.2200000002</v>
      </c>
      <c r="C13" s="60">
        <f t="shared" ref="C13:F13" si="6">C14+C17</f>
        <v>2136295</v>
      </c>
      <c r="D13" s="60">
        <f t="shared" si="6"/>
        <v>2738800</v>
      </c>
      <c r="E13" s="60">
        <f t="shared" si="6"/>
        <v>2809500</v>
      </c>
      <c r="F13" s="60">
        <f t="shared" si="6"/>
        <v>2919550</v>
      </c>
    </row>
    <row r="14" spans="1:8" x14ac:dyDescent="0.25">
      <c r="A14" s="12" t="s">
        <v>25</v>
      </c>
      <c r="B14" s="60">
        <f>B15+B16</f>
        <v>1517644.1</v>
      </c>
      <c r="C14" s="60">
        <f t="shared" ref="C14:F14" si="7">C15+C16</f>
        <v>2136295</v>
      </c>
      <c r="D14" s="60">
        <f t="shared" si="7"/>
        <v>2738800</v>
      </c>
      <c r="E14" s="60">
        <f t="shared" si="7"/>
        <v>2809500</v>
      </c>
      <c r="F14" s="60">
        <f t="shared" si="7"/>
        <v>2919550</v>
      </c>
    </row>
    <row r="15" spans="1:8" x14ac:dyDescent="0.25">
      <c r="A15" s="35" t="s">
        <v>26</v>
      </c>
      <c r="B15" s="10">
        <v>1516565.73</v>
      </c>
      <c r="C15" s="64">
        <v>2136295</v>
      </c>
      <c r="D15" s="10">
        <v>2738800</v>
      </c>
      <c r="E15" s="10">
        <v>2809500</v>
      </c>
      <c r="F15" s="10">
        <v>2919550</v>
      </c>
    </row>
    <row r="16" spans="1:8" x14ac:dyDescent="0.25">
      <c r="A16" s="36" t="s">
        <v>27</v>
      </c>
      <c r="B16" s="10">
        <v>1078.3699999999999</v>
      </c>
      <c r="C16" s="64">
        <v>0</v>
      </c>
      <c r="D16" s="10"/>
      <c r="E16" s="10"/>
      <c r="F16" s="10"/>
    </row>
    <row r="17" spans="1:6" x14ac:dyDescent="0.25">
      <c r="A17" s="12" t="s">
        <v>53</v>
      </c>
      <c r="B17" s="61">
        <f>B18</f>
        <v>3235.12</v>
      </c>
      <c r="C17" s="61">
        <f t="shared" ref="C17:F17" si="8">C18</f>
        <v>0</v>
      </c>
      <c r="D17" s="61">
        <f t="shared" si="8"/>
        <v>0</v>
      </c>
      <c r="E17" s="61">
        <f t="shared" si="8"/>
        <v>0</v>
      </c>
      <c r="F17" s="61">
        <f t="shared" si="8"/>
        <v>0</v>
      </c>
    </row>
    <row r="18" spans="1:6" x14ac:dyDescent="0.25">
      <c r="A18" s="37" t="s">
        <v>54</v>
      </c>
      <c r="B18" s="10">
        <v>3235.12</v>
      </c>
      <c r="C18" s="64">
        <v>0</v>
      </c>
      <c r="D18" s="10">
        <v>0</v>
      </c>
      <c r="E18" s="10">
        <v>0</v>
      </c>
      <c r="F18" s="10">
        <v>0</v>
      </c>
    </row>
    <row r="19" spans="1:6" x14ac:dyDescent="0.25">
      <c r="A19" s="36" t="s">
        <v>28</v>
      </c>
      <c r="B19" s="10"/>
      <c r="C19" s="16"/>
      <c r="D19" s="10"/>
      <c r="E19" s="10"/>
      <c r="F19" s="10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B4" sqref="B4:F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82" t="s">
        <v>46</v>
      </c>
      <c r="B2" s="82"/>
      <c r="C2" s="82"/>
      <c r="D2" s="82"/>
      <c r="E2" s="82"/>
      <c r="F2" s="82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7" t="s">
        <v>11</v>
      </c>
      <c r="B4" s="45" t="s">
        <v>76</v>
      </c>
      <c r="C4" s="45" t="s">
        <v>77</v>
      </c>
      <c r="D4" s="46" t="s">
        <v>78</v>
      </c>
      <c r="E4" s="46" t="s">
        <v>41</v>
      </c>
      <c r="F4" s="46" t="s">
        <v>79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45</v>
      </c>
      <c r="B6" s="60">
        <f>B7</f>
        <v>1520879.22</v>
      </c>
      <c r="C6" s="60">
        <f>C7</f>
        <v>2136925</v>
      </c>
      <c r="D6" s="60">
        <f t="shared" ref="D6:F6" si="0">D7</f>
        <v>2738800</v>
      </c>
      <c r="E6" s="60">
        <f t="shared" si="0"/>
        <v>2809500</v>
      </c>
      <c r="F6" s="60">
        <f t="shared" si="0"/>
        <v>2919550</v>
      </c>
    </row>
    <row r="7" spans="1:8" x14ac:dyDescent="0.25">
      <c r="A7" s="12" t="s">
        <v>12</v>
      </c>
      <c r="B7" s="65">
        <f>B8</f>
        <v>1520879.22</v>
      </c>
      <c r="C7" s="65">
        <f>C8</f>
        <v>2136925</v>
      </c>
      <c r="D7" s="65">
        <f t="shared" ref="D7:F7" si="1">D8</f>
        <v>2738800</v>
      </c>
      <c r="E7" s="65">
        <f t="shared" si="1"/>
        <v>2809500</v>
      </c>
      <c r="F7" s="65">
        <f t="shared" si="1"/>
        <v>2919550</v>
      </c>
    </row>
    <row r="8" spans="1:8" ht="25.5" x14ac:dyDescent="0.25">
      <c r="A8" s="37" t="s">
        <v>13</v>
      </c>
      <c r="B8" s="10">
        <v>1520879.22</v>
      </c>
      <c r="C8" s="10">
        <v>2136925</v>
      </c>
      <c r="D8" s="10">
        <v>2738800</v>
      </c>
      <c r="E8" s="10">
        <v>2809500</v>
      </c>
      <c r="F8" s="10">
        <v>2919550</v>
      </c>
    </row>
    <row r="9" spans="1:8" x14ac:dyDescent="0.25">
      <c r="A9" s="16" t="s">
        <v>23</v>
      </c>
      <c r="B9" s="16"/>
      <c r="C9" s="16"/>
      <c r="D9" s="10"/>
      <c r="E9" s="10"/>
      <c r="F9" s="10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D8" sqref="D8:H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82" t="s">
        <v>18</v>
      </c>
      <c r="B2" s="82"/>
      <c r="C2" s="82"/>
      <c r="D2" s="82"/>
      <c r="E2" s="82"/>
      <c r="F2" s="82"/>
      <c r="G2" s="82"/>
      <c r="H2" s="82"/>
      <c r="I2" s="40"/>
      <c r="J2" s="40"/>
    </row>
    <row r="3" spans="1:10" ht="18" x14ac:dyDescent="0.25">
      <c r="A3" s="24"/>
      <c r="B3" s="24"/>
      <c r="C3" s="24"/>
      <c r="D3" s="24"/>
      <c r="E3" s="24"/>
      <c r="F3" s="24"/>
      <c r="G3" s="24"/>
      <c r="H3" s="24"/>
      <c r="I3" s="6"/>
      <c r="J3" s="6"/>
    </row>
    <row r="4" spans="1:10" ht="15.75" x14ac:dyDescent="0.25">
      <c r="A4" s="82" t="s">
        <v>14</v>
      </c>
      <c r="B4" s="82"/>
      <c r="C4" s="82"/>
      <c r="D4" s="82"/>
      <c r="E4" s="82"/>
      <c r="F4" s="82"/>
      <c r="G4" s="82"/>
      <c r="H4" s="82"/>
      <c r="I4" s="39"/>
      <c r="J4" s="39"/>
    </row>
    <row r="5" spans="1:10" ht="18" x14ac:dyDescent="0.25">
      <c r="A5" s="24"/>
      <c r="B5" s="24"/>
      <c r="C5" s="24"/>
      <c r="D5" s="24"/>
      <c r="E5" s="24"/>
      <c r="F5" s="24"/>
      <c r="G5" s="24"/>
      <c r="H5" s="24"/>
      <c r="I5" s="6"/>
      <c r="J5" s="6"/>
    </row>
    <row r="6" spans="1:10" ht="15.75" x14ac:dyDescent="0.25">
      <c r="A6" s="82" t="s">
        <v>47</v>
      </c>
      <c r="B6" s="82"/>
      <c r="C6" s="82"/>
      <c r="D6" s="82"/>
      <c r="E6" s="82"/>
      <c r="F6" s="82"/>
      <c r="G6" s="82"/>
      <c r="H6" s="82"/>
      <c r="I6" s="41"/>
      <c r="J6" s="41"/>
    </row>
    <row r="7" spans="1:10" ht="18" x14ac:dyDescent="0.25">
      <c r="A7" s="24"/>
      <c r="B7" s="24"/>
      <c r="C7" s="24"/>
      <c r="D7" s="24"/>
      <c r="E7" s="24"/>
      <c r="F7" s="24"/>
      <c r="G7" s="24"/>
      <c r="H7" s="24"/>
      <c r="I7" s="6"/>
      <c r="J7" s="6"/>
    </row>
    <row r="8" spans="1:10" ht="25.5" x14ac:dyDescent="0.25">
      <c r="A8" s="94" t="s">
        <v>11</v>
      </c>
      <c r="B8" s="95"/>
      <c r="C8" s="96"/>
      <c r="D8" s="45" t="s">
        <v>76</v>
      </c>
      <c r="E8" s="45" t="s">
        <v>77</v>
      </c>
      <c r="F8" s="46" t="s">
        <v>78</v>
      </c>
      <c r="G8" s="46" t="s">
        <v>41</v>
      </c>
      <c r="H8" s="46" t="s">
        <v>79</v>
      </c>
    </row>
    <row r="9" spans="1:10" s="50" customFormat="1" ht="11.25" x14ac:dyDescent="0.2">
      <c r="A9" s="97">
        <v>1</v>
      </c>
      <c r="B9" s="98"/>
      <c r="C9" s="99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2">
        <v>8</v>
      </c>
      <c r="B10" s="12"/>
      <c r="C10" s="12" t="s">
        <v>15</v>
      </c>
      <c r="D10" s="12">
        <v>0</v>
      </c>
      <c r="E10" s="12">
        <v>0</v>
      </c>
      <c r="F10" s="10">
        <v>0</v>
      </c>
      <c r="G10" s="10">
        <v>0</v>
      </c>
      <c r="H10" s="10">
        <v>0</v>
      </c>
    </row>
    <row r="11" spans="1:10" x14ac:dyDescent="0.25">
      <c r="A11" s="12"/>
      <c r="B11" s="16">
        <v>84</v>
      </c>
      <c r="C11" s="16" t="s">
        <v>20</v>
      </c>
      <c r="D11" s="12">
        <v>0</v>
      </c>
      <c r="E11" s="12">
        <v>0</v>
      </c>
      <c r="F11" s="10">
        <v>0</v>
      </c>
      <c r="G11" s="10">
        <v>0</v>
      </c>
      <c r="H11" s="10">
        <v>0</v>
      </c>
    </row>
    <row r="12" spans="1:10" x14ac:dyDescent="0.25">
      <c r="A12" s="13" t="s">
        <v>23</v>
      </c>
      <c r="B12" s="13"/>
      <c r="C12" s="18"/>
      <c r="D12" s="16"/>
      <c r="E12" s="16"/>
      <c r="F12" s="10"/>
      <c r="G12" s="10"/>
      <c r="H12" s="10"/>
    </row>
    <row r="13" spans="1:10" x14ac:dyDescent="0.25">
      <c r="A13" s="14">
        <v>5</v>
      </c>
      <c r="B13" s="15"/>
      <c r="C13" s="25" t="s">
        <v>16</v>
      </c>
      <c r="D13" s="16">
        <v>0</v>
      </c>
      <c r="E13" s="16">
        <v>0</v>
      </c>
      <c r="F13" s="10">
        <v>0</v>
      </c>
      <c r="G13" s="10">
        <v>0</v>
      </c>
      <c r="H13" s="10">
        <v>0</v>
      </c>
    </row>
    <row r="14" spans="1:10" ht="25.5" x14ac:dyDescent="0.25">
      <c r="A14" s="16"/>
      <c r="B14" s="16">
        <v>54</v>
      </c>
      <c r="C14" s="26" t="s">
        <v>21</v>
      </c>
      <c r="D14" s="16">
        <v>0</v>
      </c>
      <c r="E14" s="16">
        <v>0</v>
      </c>
      <c r="F14" s="10">
        <v>0</v>
      </c>
      <c r="G14" s="10">
        <v>0</v>
      </c>
      <c r="H14" s="10">
        <v>0</v>
      </c>
    </row>
    <row r="15" spans="1:10" x14ac:dyDescent="0.25">
      <c r="A15" s="17" t="s">
        <v>23</v>
      </c>
      <c r="B15" s="15"/>
      <c r="C15" s="25"/>
      <c r="D15" s="16"/>
      <c r="E15" s="16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B4" sqref="B4:F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82" t="s">
        <v>48</v>
      </c>
      <c r="B2" s="82"/>
      <c r="C2" s="82"/>
      <c r="D2" s="82"/>
      <c r="E2" s="82"/>
      <c r="F2" s="82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7" t="s">
        <v>11</v>
      </c>
      <c r="B4" s="45" t="s">
        <v>76</v>
      </c>
      <c r="C4" s="45" t="s">
        <v>77</v>
      </c>
      <c r="D4" s="46" t="s">
        <v>78</v>
      </c>
      <c r="E4" s="46" t="s">
        <v>41</v>
      </c>
      <c r="F4" s="46" t="s">
        <v>79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49</v>
      </c>
      <c r="B6" s="74">
        <v>0</v>
      </c>
      <c r="C6" s="74">
        <v>0</v>
      </c>
      <c r="D6" s="10">
        <v>0</v>
      </c>
      <c r="E6" s="10">
        <v>0</v>
      </c>
      <c r="F6" s="10">
        <v>0</v>
      </c>
    </row>
    <row r="7" spans="1:8" x14ac:dyDescent="0.25">
      <c r="A7" s="12" t="s">
        <v>25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</row>
    <row r="8" spans="1:8" x14ac:dyDescent="0.25">
      <c r="A8" s="35" t="s">
        <v>26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</row>
    <row r="9" spans="1:8" x14ac:dyDescent="0.25">
      <c r="A9" s="36" t="s">
        <v>27</v>
      </c>
      <c r="B9" s="63">
        <v>0</v>
      </c>
      <c r="C9" s="63">
        <v>0</v>
      </c>
      <c r="D9" s="63">
        <v>0</v>
      </c>
      <c r="E9" s="63">
        <v>0</v>
      </c>
      <c r="F9" s="10"/>
    </row>
    <row r="10" spans="1:8" x14ac:dyDescent="0.25">
      <c r="A10" s="36" t="s">
        <v>28</v>
      </c>
      <c r="B10" s="63"/>
      <c r="C10" s="63"/>
      <c r="D10" s="10"/>
      <c r="E10" s="10"/>
      <c r="F10" s="10"/>
    </row>
    <row r="11" spans="1:8" x14ac:dyDescent="0.25">
      <c r="A11" s="12" t="s">
        <v>50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</row>
    <row r="12" spans="1:8" x14ac:dyDescent="0.25">
      <c r="A12" s="12" t="s">
        <v>25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</row>
    <row r="13" spans="1:8" x14ac:dyDescent="0.25">
      <c r="A13" s="35" t="s">
        <v>26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</row>
    <row r="14" spans="1:8" x14ac:dyDescent="0.25">
      <c r="A14" s="36" t="s">
        <v>27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</row>
    <row r="15" spans="1:8" x14ac:dyDescent="0.25">
      <c r="A15" s="36" t="s">
        <v>28</v>
      </c>
      <c r="B15" s="51"/>
      <c r="C15" s="51"/>
      <c r="D15" s="51"/>
      <c r="E15" s="51"/>
      <c r="F15" s="51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F19" sqref="F19"/>
    </sheetView>
  </sheetViews>
  <sheetFormatPr defaultRowHeight="15" x14ac:dyDescent="0.25"/>
  <cols>
    <col min="1" max="2" width="36.7109375" customWidth="1"/>
    <col min="3" max="7" width="19.42578125" customWidth="1"/>
    <col min="8" max="9" width="24.28515625" customWidth="1"/>
    <col min="12" max="12" width="42.140625" customWidth="1"/>
  </cols>
  <sheetData>
    <row r="1" spans="1:9" ht="18" x14ac:dyDescent="0.25">
      <c r="A1" s="5"/>
      <c r="B1" s="5"/>
      <c r="C1" s="24"/>
      <c r="D1" s="24"/>
      <c r="E1" s="5"/>
      <c r="F1" s="5"/>
      <c r="G1" s="5"/>
      <c r="H1" s="6"/>
      <c r="I1" s="6"/>
    </row>
    <row r="2" spans="1:9" ht="18" customHeight="1" x14ac:dyDescent="0.25">
      <c r="A2" s="82" t="s">
        <v>17</v>
      </c>
      <c r="B2" s="82"/>
      <c r="C2" s="82"/>
      <c r="D2" s="82"/>
      <c r="E2" s="82"/>
      <c r="F2" s="82"/>
      <c r="G2" s="82"/>
      <c r="H2" s="39"/>
      <c r="I2" s="39"/>
    </row>
    <row r="3" spans="1:9" ht="18" x14ac:dyDescent="0.25">
      <c r="A3" s="5"/>
      <c r="B3" s="5"/>
      <c r="C3" s="24"/>
      <c r="D3" s="24"/>
      <c r="E3" s="5"/>
      <c r="F3" s="5"/>
      <c r="G3" s="5"/>
      <c r="H3" s="6"/>
      <c r="I3" s="6"/>
    </row>
    <row r="4" spans="1:9" ht="25.5" x14ac:dyDescent="0.25">
      <c r="A4" s="95" t="s">
        <v>11</v>
      </c>
      <c r="B4" s="96"/>
      <c r="C4" s="45" t="s">
        <v>76</v>
      </c>
      <c r="D4" s="45" t="s">
        <v>77</v>
      </c>
      <c r="E4" s="46" t="s">
        <v>78</v>
      </c>
      <c r="F4" s="46" t="s">
        <v>41</v>
      </c>
      <c r="G4" s="46" t="s">
        <v>79</v>
      </c>
    </row>
    <row r="5" spans="1:9" ht="25.5" customHeight="1" x14ac:dyDescent="0.25">
      <c r="A5" s="56" t="s">
        <v>55</v>
      </c>
      <c r="B5" s="55" t="s">
        <v>56</v>
      </c>
      <c r="C5" s="10">
        <f>C6</f>
        <v>1520879.22</v>
      </c>
      <c r="D5" s="10">
        <f t="shared" ref="D5:G6" si="0">D6</f>
        <v>2136295</v>
      </c>
      <c r="E5" s="10">
        <f t="shared" si="0"/>
        <v>2738800</v>
      </c>
      <c r="F5" s="10">
        <f t="shared" si="0"/>
        <v>2809500</v>
      </c>
      <c r="G5" s="10">
        <f t="shared" si="0"/>
        <v>2919550</v>
      </c>
    </row>
    <row r="6" spans="1:9" ht="25.5" customHeight="1" x14ac:dyDescent="0.25">
      <c r="A6" s="56" t="s">
        <v>63</v>
      </c>
      <c r="B6" s="55" t="s">
        <v>57</v>
      </c>
      <c r="C6" s="10">
        <f>C7</f>
        <v>1520879.22</v>
      </c>
      <c r="D6" s="10">
        <f t="shared" si="0"/>
        <v>2136295</v>
      </c>
      <c r="E6" s="10">
        <f t="shared" si="0"/>
        <v>2738800</v>
      </c>
      <c r="F6" s="10">
        <f t="shared" si="0"/>
        <v>2809500</v>
      </c>
      <c r="G6" s="10">
        <f t="shared" si="0"/>
        <v>2919550</v>
      </c>
    </row>
    <row r="7" spans="1:9" ht="25.5" customHeight="1" x14ac:dyDescent="0.25">
      <c r="A7" s="56" t="s">
        <v>58</v>
      </c>
      <c r="B7" s="55" t="s">
        <v>59</v>
      </c>
      <c r="C7" s="10">
        <f>C8+C14+C19</f>
        <v>1520879.22</v>
      </c>
      <c r="D7" s="10">
        <f t="shared" ref="D7" si="1">D8+D14+D19</f>
        <v>2136295</v>
      </c>
      <c r="E7" s="10">
        <f>E8+E14+E19+E23</f>
        <v>2738800</v>
      </c>
      <c r="F7" s="10">
        <f t="shared" ref="F7:G7" si="2">F8+F14+F19+F23</f>
        <v>2809500</v>
      </c>
      <c r="G7" s="10">
        <f t="shared" si="2"/>
        <v>2919550</v>
      </c>
    </row>
    <row r="8" spans="1:9" ht="25.5" customHeight="1" x14ac:dyDescent="0.25">
      <c r="A8" s="56" t="s">
        <v>64</v>
      </c>
      <c r="B8" s="55" t="s">
        <v>65</v>
      </c>
      <c r="C8" s="10">
        <f>C9</f>
        <v>1499407.75</v>
      </c>
      <c r="D8" s="10">
        <f t="shared" ref="D8:G8" si="3">D9</f>
        <v>2119795</v>
      </c>
      <c r="E8" s="10">
        <f t="shared" si="3"/>
        <v>2650300</v>
      </c>
      <c r="F8" s="10">
        <f t="shared" si="3"/>
        <v>2771000</v>
      </c>
      <c r="G8" s="10">
        <f t="shared" si="3"/>
        <v>2886050</v>
      </c>
    </row>
    <row r="9" spans="1:9" ht="25.5" customHeight="1" x14ac:dyDescent="0.25">
      <c r="A9" s="56">
        <v>11</v>
      </c>
      <c r="B9" s="55" t="s">
        <v>61</v>
      </c>
      <c r="C9" s="10">
        <v>1499407.75</v>
      </c>
      <c r="D9" s="10">
        <f>SUM(D10:D13)</f>
        <v>2119795</v>
      </c>
      <c r="E9" s="10">
        <f t="shared" ref="E9:G9" si="4">SUM(E10:E13)</f>
        <v>2650300</v>
      </c>
      <c r="F9" s="10">
        <f t="shared" si="4"/>
        <v>2771000</v>
      </c>
      <c r="G9" s="10">
        <f t="shared" si="4"/>
        <v>2886050</v>
      </c>
    </row>
    <row r="10" spans="1:9" ht="25.5" customHeight="1" x14ac:dyDescent="0.25">
      <c r="A10" s="56">
        <v>31</v>
      </c>
      <c r="B10" s="55" t="s">
        <v>70</v>
      </c>
      <c r="C10" s="10">
        <v>1054347.77</v>
      </c>
      <c r="D10" s="10">
        <v>1416371</v>
      </c>
      <c r="E10" s="10">
        <v>1807900</v>
      </c>
      <c r="F10" s="10">
        <v>1898200</v>
      </c>
      <c r="G10" s="10">
        <v>1993450</v>
      </c>
    </row>
    <row r="11" spans="1:9" ht="25.5" customHeight="1" x14ac:dyDescent="0.25">
      <c r="A11" s="56">
        <v>32</v>
      </c>
      <c r="B11" s="55" t="s">
        <v>71</v>
      </c>
      <c r="C11" s="10">
        <v>441254.91</v>
      </c>
      <c r="D11" s="10">
        <v>698252</v>
      </c>
      <c r="E11" s="10">
        <v>837350</v>
      </c>
      <c r="F11" s="10">
        <v>867750</v>
      </c>
      <c r="G11" s="10">
        <v>887550</v>
      </c>
    </row>
    <row r="12" spans="1:9" ht="25.5" customHeight="1" x14ac:dyDescent="0.25">
      <c r="A12" s="56">
        <v>34</v>
      </c>
      <c r="B12" s="55" t="s">
        <v>72</v>
      </c>
      <c r="C12" s="10">
        <v>356.01</v>
      </c>
      <c r="D12" s="10">
        <v>522</v>
      </c>
      <c r="E12" s="10">
        <v>400</v>
      </c>
      <c r="F12" s="10">
        <v>400</v>
      </c>
      <c r="G12" s="10">
        <v>400</v>
      </c>
    </row>
    <row r="13" spans="1:9" ht="25.5" customHeight="1" x14ac:dyDescent="0.25">
      <c r="A13" s="56">
        <v>42</v>
      </c>
      <c r="B13" s="55" t="s">
        <v>74</v>
      </c>
      <c r="C13" s="10">
        <v>3449.06</v>
      </c>
      <c r="D13" s="10">
        <v>4650</v>
      </c>
      <c r="E13" s="10">
        <v>4650</v>
      </c>
      <c r="F13" s="10">
        <v>4650</v>
      </c>
      <c r="G13" s="10">
        <v>4650</v>
      </c>
    </row>
    <row r="14" spans="1:9" ht="25.5" customHeight="1" x14ac:dyDescent="0.25">
      <c r="A14" s="56" t="s">
        <v>67</v>
      </c>
      <c r="B14" s="55" t="s">
        <v>68</v>
      </c>
      <c r="C14" s="10">
        <f>C15+C17</f>
        <v>4313.49</v>
      </c>
      <c r="D14" s="10">
        <f t="shared" ref="D14:G14" si="5">D15+D17</f>
        <v>0</v>
      </c>
      <c r="E14" s="10">
        <f t="shared" si="5"/>
        <v>0</v>
      </c>
      <c r="F14" s="10">
        <f t="shared" si="5"/>
        <v>0</v>
      </c>
      <c r="G14" s="10">
        <f t="shared" si="5"/>
        <v>0</v>
      </c>
    </row>
    <row r="15" spans="1:9" ht="25.5" customHeight="1" x14ac:dyDescent="0.25">
      <c r="A15" s="56">
        <v>12</v>
      </c>
      <c r="B15" s="55" t="s">
        <v>62</v>
      </c>
      <c r="C15" s="10">
        <v>1078.3699999999999</v>
      </c>
      <c r="D15" s="10">
        <v>0</v>
      </c>
      <c r="E15" s="10">
        <v>0</v>
      </c>
      <c r="F15" s="10">
        <v>0</v>
      </c>
      <c r="G15" s="10">
        <v>0</v>
      </c>
    </row>
    <row r="16" spans="1:9" ht="25.5" customHeight="1" x14ac:dyDescent="0.25">
      <c r="A16" s="56">
        <v>32</v>
      </c>
      <c r="B16" s="55" t="s">
        <v>71</v>
      </c>
      <c r="C16" s="10">
        <v>1078.3699999999999</v>
      </c>
      <c r="D16" s="10">
        <v>0</v>
      </c>
      <c r="E16" s="10">
        <v>0</v>
      </c>
      <c r="F16" s="10">
        <v>0</v>
      </c>
      <c r="G16" s="10">
        <v>0</v>
      </c>
    </row>
    <row r="17" spans="1:7" ht="25.5" customHeight="1" x14ac:dyDescent="0.25">
      <c r="A17" s="56">
        <v>51</v>
      </c>
      <c r="B17" s="55" t="s">
        <v>66</v>
      </c>
      <c r="C17" s="10">
        <v>3235.12</v>
      </c>
      <c r="D17" s="10">
        <v>0</v>
      </c>
      <c r="E17" s="10">
        <v>0</v>
      </c>
      <c r="F17" s="10">
        <v>0</v>
      </c>
      <c r="G17" s="10">
        <v>0</v>
      </c>
    </row>
    <row r="18" spans="1:7" ht="25.5" customHeight="1" x14ac:dyDescent="0.25">
      <c r="A18" s="56">
        <v>32</v>
      </c>
      <c r="B18" s="55" t="s">
        <v>71</v>
      </c>
      <c r="C18" s="10">
        <v>3235.12</v>
      </c>
      <c r="D18" s="10">
        <v>0</v>
      </c>
      <c r="E18" s="10">
        <v>0</v>
      </c>
      <c r="F18" s="10">
        <v>0</v>
      </c>
      <c r="G18" s="10">
        <v>0</v>
      </c>
    </row>
    <row r="19" spans="1:7" ht="25.5" customHeight="1" x14ac:dyDescent="0.25">
      <c r="A19" s="56" t="s">
        <v>69</v>
      </c>
      <c r="B19" s="55" t="s">
        <v>60</v>
      </c>
      <c r="C19" s="10">
        <f>C20</f>
        <v>17157.98</v>
      </c>
      <c r="D19" s="10">
        <f t="shared" ref="D19:G19" si="6">D20</f>
        <v>16500</v>
      </c>
      <c r="E19" s="10">
        <f t="shared" si="6"/>
        <v>38500</v>
      </c>
      <c r="F19" s="10">
        <f t="shared" si="6"/>
        <v>38500</v>
      </c>
      <c r="G19" s="10">
        <f t="shared" si="6"/>
        <v>33500</v>
      </c>
    </row>
    <row r="20" spans="1:7" ht="25.5" customHeight="1" x14ac:dyDescent="0.25">
      <c r="A20" s="56">
        <v>11</v>
      </c>
      <c r="B20" s="55" t="s">
        <v>61</v>
      </c>
      <c r="C20" s="10">
        <v>17157.98</v>
      </c>
      <c r="D20" s="10">
        <f>D21+D22</f>
        <v>16500</v>
      </c>
      <c r="E20" s="10">
        <f t="shared" ref="E20:G20" si="7">E21+E22</f>
        <v>38500</v>
      </c>
      <c r="F20" s="10">
        <f t="shared" si="7"/>
        <v>38500</v>
      </c>
      <c r="G20" s="10">
        <f t="shared" si="7"/>
        <v>33500</v>
      </c>
    </row>
    <row r="21" spans="1:7" ht="25.5" customHeight="1" x14ac:dyDescent="0.25">
      <c r="A21" s="56">
        <v>41</v>
      </c>
      <c r="B21" s="55" t="s">
        <v>73</v>
      </c>
      <c r="C21" s="10">
        <v>341.98</v>
      </c>
      <c r="D21" s="10">
        <v>1500</v>
      </c>
      <c r="E21" s="10">
        <v>1500</v>
      </c>
      <c r="F21" s="10">
        <v>1500</v>
      </c>
      <c r="G21" s="10">
        <v>1500</v>
      </c>
    </row>
    <row r="22" spans="1:7" ht="25.5" customHeight="1" x14ac:dyDescent="0.25">
      <c r="A22" s="56">
        <v>42</v>
      </c>
      <c r="B22" s="55" t="s">
        <v>74</v>
      </c>
      <c r="C22" s="10">
        <v>16816</v>
      </c>
      <c r="D22" s="10">
        <v>15000</v>
      </c>
      <c r="E22" s="10">
        <v>37000</v>
      </c>
      <c r="F22" s="10">
        <v>37000</v>
      </c>
      <c r="G22" s="10">
        <v>32000</v>
      </c>
    </row>
    <row r="23" spans="1:7" ht="25.5" customHeight="1" x14ac:dyDescent="0.25">
      <c r="A23" s="56" t="s">
        <v>80</v>
      </c>
      <c r="B23" s="55" t="s">
        <v>81</v>
      </c>
      <c r="C23" s="10">
        <f>C24</f>
        <v>0</v>
      </c>
      <c r="D23" s="10">
        <f t="shared" ref="D23:D24" si="8">D24</f>
        <v>0</v>
      </c>
      <c r="E23" s="10">
        <f t="shared" ref="E23:E24" si="9">E24</f>
        <v>50000</v>
      </c>
      <c r="F23" s="10">
        <f t="shared" ref="F23:F24" si="10">F24</f>
        <v>0</v>
      </c>
      <c r="G23" s="10">
        <f t="shared" ref="G23:G24" si="11">G24</f>
        <v>0</v>
      </c>
    </row>
    <row r="24" spans="1:7" ht="25.5" customHeight="1" x14ac:dyDescent="0.25">
      <c r="A24" s="56">
        <v>11</v>
      </c>
      <c r="B24" s="55" t="s">
        <v>61</v>
      </c>
      <c r="C24" s="10">
        <f>C25</f>
        <v>0</v>
      </c>
      <c r="D24" s="10">
        <f t="shared" si="8"/>
        <v>0</v>
      </c>
      <c r="E24" s="10">
        <f t="shared" si="9"/>
        <v>50000</v>
      </c>
      <c r="F24" s="10">
        <f t="shared" si="10"/>
        <v>0</v>
      </c>
      <c r="G24" s="10">
        <f t="shared" si="11"/>
        <v>0</v>
      </c>
    </row>
    <row r="25" spans="1:7" ht="25.5" x14ac:dyDescent="0.25">
      <c r="A25" s="56">
        <v>42</v>
      </c>
      <c r="B25" s="55" t="s">
        <v>74</v>
      </c>
      <c r="C25" s="10">
        <v>0</v>
      </c>
      <c r="D25" s="10">
        <v>0</v>
      </c>
      <c r="E25" s="10">
        <v>50000</v>
      </c>
      <c r="F25" s="10">
        <v>0</v>
      </c>
      <c r="G25" s="10">
        <v>0</v>
      </c>
    </row>
  </sheetData>
  <mergeCells count="2">
    <mergeCell ref="A4:B4"/>
    <mergeCell ref="A2:G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financiranja-ekonomska'!Podrucje_ispisa</vt:lpstr>
      <vt:lpstr>' Račun financiranja-izvori'!Podrucje_ispisa</vt:lpstr>
      <vt:lpstr>' Račun prihoda i rashoda-ekonom'!Podrucje_ispisa</vt:lpstr>
      <vt:lpstr>' Račun prihoda i rashoda-izvori'!Podrucje_ispisa</vt:lpstr>
      <vt:lpstr>' Račun rashoda-funkcija'!Podrucje_ispisa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Kandidat</cp:lastModifiedBy>
  <cp:lastPrinted>2023-09-18T13:45:56Z</cp:lastPrinted>
  <dcterms:created xsi:type="dcterms:W3CDTF">2022-08-12T12:51:27Z</dcterms:created>
  <dcterms:modified xsi:type="dcterms:W3CDTF">2025-02-19T09:16:08Z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